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<sst xmlns="http://schemas.openxmlformats.org/spreadsheetml/2006/main" count="56" uniqueCount="43">
  <si>
    <t>Telia</t>
  </si>
  <si>
    <t>Betalnummer</t>
  </si>
  <si>
    <t>PremiumSMS</t>
  </si>
  <si>
    <t>Cellsynt</t>
  </si>
  <si>
    <t>Månadsavgift: 1500kr</t>
  </si>
  <si>
    <t>Anslutning: 2500kr</t>
  </si>
  <si>
    <t>SmartSMS</t>
  </si>
  <si>
    <t>Pris för kund är angivet inkl. moms, medan vad vi får är exkl. moms</t>
  </si>
  <si>
    <t>Telefix</t>
  </si>
  <si>
    <t>Anslutning: 100kr</t>
  </si>
  <si>
    <t>Anslutning: 150kr per alternativ</t>
  </si>
  <si>
    <t>Månadsavgift: 150kr + 50kr pa</t>
  </si>
  <si>
    <t>MoSMS</t>
  </si>
  <si>
    <t>Utmärkt service</t>
  </si>
  <si>
    <t>Svarade snabbt</t>
  </si>
  <si>
    <t>Anslutning: 0kr</t>
  </si>
  <si>
    <t>Viatel</t>
  </si>
  <si>
    <t>Internationella</t>
  </si>
  <si>
    <t>Anslutning: 950kr</t>
  </si>
  <si>
    <t>Månadsavgift: 350kr</t>
  </si>
  <si>
    <t>Månadsavgift: 0kr</t>
  </si>
  <si>
    <t>Krånglig sida</t>
  </si>
  <si>
    <t>Infosnål sida, men bra pdf</t>
  </si>
  <si>
    <t>Antal betalningsalternativ:</t>
  </si>
  <si>
    <t>Antal betalningar på 10kr per månad</t>
  </si>
  <si>
    <t>Antal betalningar på 15kr per månad</t>
  </si>
  <si>
    <t>Inkomst exkl. moms</t>
  </si>
  <si>
    <t>Maximal vinst hos</t>
  </si>
  <si>
    <t>Antal betalningar på 20kr per månad</t>
  </si>
  <si>
    <t>Antal betalningar på 5kr per månad</t>
  </si>
  <si>
    <t>Från 10kr</t>
  </si>
  <si>
    <t>Från 15kr</t>
  </si>
  <si>
    <t>Från 5kr</t>
  </si>
  <si>
    <t>Från 20kr</t>
  </si>
  <si>
    <t>Vinst</t>
  </si>
  <si>
    <t>Ericsson IPX</t>
  </si>
  <si>
    <t>Månadsavgift: 3000kr</t>
  </si>
  <si>
    <t>Driftskostnad</t>
  </si>
  <si>
    <t>Svarade aningen långsamt</t>
  </si>
  <si>
    <t>Inkomst:</t>
  </si>
  <si>
    <t>ctor@chimaira.se</t>
  </si>
  <si>
    <t xml:space="preserve">Senast uppdaterad: </t>
  </si>
  <si>
    <t>Framställd av: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</si>
</sst>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 ;[Red]\-#,##0\ 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6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3" fillId="0" borderId="0" xfId="15" applyAlignment="1">
      <alignment/>
    </xf>
    <xf numFmtId="0" fontId="3" fillId="0" borderId="0" xfId="15" applyFont="1" applyAlignment="1">
      <alignment/>
    </xf>
    <xf numFmtId="14" fontId="0" fillId="0" borderId="0" xfId="0" applyNumberFormat="1" applyAlignment="1">
      <alignment/>
    </xf>
  </cellXfs>
  <cellStyles count="7">
    <cellStyle name="Normal" xfId="0"/>
    <cellStyle name="Hyperlink" xfId="15"/>
    <cellStyle name="Percent" xfId="16"/>
    <cellStyle name="Comma" xfId="17"/>
    <cellStyle name="Comma [0]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tor@chimaira.s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D1">
      <selection activeCell="G21" sqref="G21"/>
    </sheetView>
  </sheetViews>
  <sheetFormatPr defaultColWidth="9.140625" defaultRowHeight="12.75"/>
  <cols>
    <col min="2" max="2" width="14.140625" style="0" customWidth="1"/>
    <col min="4" max="4" width="12.28125" style="0" bestFit="1" customWidth="1"/>
    <col min="11" max="11" width="10.28125" style="0" customWidth="1"/>
    <col min="13" max="13" width="10.140625" style="0" bestFit="1" customWidth="1"/>
  </cols>
  <sheetData>
    <row r="1" spans="3:13" ht="12.75">
      <c r="C1" t="s">
        <v>7</v>
      </c>
      <c r="K1" t="s">
        <v>41</v>
      </c>
      <c r="M1" s="7">
        <v>38946</v>
      </c>
    </row>
    <row r="2" spans="11:13" ht="12.75">
      <c r="K2" t="s">
        <v>42</v>
      </c>
      <c r="L2" s="6"/>
      <c r="M2" s="5" t="s">
        <v>40</v>
      </c>
    </row>
    <row r="3" ht="12.75">
      <c r="C3" s="2" t="s">
        <v>2</v>
      </c>
    </row>
    <row r="4" spans="4:7" ht="12.75">
      <c r="D4" s="1">
        <v>5</v>
      </c>
      <c r="E4" s="1">
        <v>10</v>
      </c>
      <c r="F4" s="1">
        <v>15</v>
      </c>
      <c r="G4" s="1">
        <v>20</v>
      </c>
    </row>
    <row r="5" spans="1:15" ht="12.75">
      <c r="A5" t="s">
        <v>13</v>
      </c>
      <c r="C5" t="s">
        <v>3</v>
      </c>
      <c r="D5">
        <v>2.66</v>
      </c>
      <c r="E5">
        <v>5.57</v>
      </c>
      <c r="F5">
        <v>8.49</v>
      </c>
      <c r="G5">
        <v>11.4</v>
      </c>
      <c r="I5" t="s">
        <v>4</v>
      </c>
      <c r="L5" t="s">
        <v>5</v>
      </c>
      <c r="O5" t="s">
        <v>17</v>
      </c>
    </row>
    <row r="6" spans="1:12" ht="12.75">
      <c r="A6" t="s">
        <v>14</v>
      </c>
      <c r="C6" t="s">
        <v>6</v>
      </c>
      <c r="D6">
        <f>2.81*0.8</f>
        <v>2.248</v>
      </c>
      <c r="E6">
        <f>6.12*0.8</f>
        <v>4.896000000000001</v>
      </c>
      <c r="F6">
        <f>9.42*0.8</f>
        <v>7.5360000000000005</v>
      </c>
      <c r="G6">
        <f>13.05*0.8</f>
        <v>10.440000000000001</v>
      </c>
      <c r="I6" t="s">
        <v>11</v>
      </c>
      <c r="L6" t="s">
        <v>10</v>
      </c>
    </row>
    <row r="7" spans="1:15" ht="12.75">
      <c r="A7" t="s">
        <v>21</v>
      </c>
      <c r="C7" t="s">
        <v>8</v>
      </c>
      <c r="D7">
        <f>2.9*0.8-0.5</f>
        <v>1.8199999999999998</v>
      </c>
      <c r="E7">
        <f>5.89*0.8-0.5</f>
        <v>4.212</v>
      </c>
      <c r="F7">
        <f>8.88*0.8-0.5</f>
        <v>6.604000000000001</v>
      </c>
      <c r="G7">
        <f>12*0.8-0.5</f>
        <v>9.100000000000001</v>
      </c>
      <c r="I7" t="s">
        <v>20</v>
      </c>
      <c r="L7" t="s">
        <v>9</v>
      </c>
      <c r="O7" t="s">
        <v>17</v>
      </c>
    </row>
    <row r="8" spans="3:12" ht="12.75">
      <c r="C8" t="s">
        <v>12</v>
      </c>
      <c r="D8">
        <f>2.13-0.5</f>
        <v>1.63</v>
      </c>
      <c r="E8">
        <f>4.62-0.5</f>
        <v>4.12</v>
      </c>
      <c r="F8">
        <f>7.11-0.5</f>
        <v>6.61</v>
      </c>
      <c r="G8">
        <f>9.83-0.5</f>
        <v>9.33</v>
      </c>
      <c r="I8" t="s">
        <v>20</v>
      </c>
      <c r="L8" t="s">
        <v>15</v>
      </c>
    </row>
    <row r="9" spans="1:15" ht="12.75">
      <c r="A9" t="s">
        <v>22</v>
      </c>
      <c r="C9" t="s">
        <v>16</v>
      </c>
      <c r="D9">
        <v>2.49</v>
      </c>
      <c r="E9">
        <v>5.25</v>
      </c>
      <c r="F9">
        <v>8.02</v>
      </c>
      <c r="G9" s="3">
        <v>10.78</v>
      </c>
      <c r="I9" t="s">
        <v>19</v>
      </c>
      <c r="L9" t="s">
        <v>18</v>
      </c>
      <c r="O9" t="s">
        <v>17</v>
      </c>
    </row>
    <row r="10" spans="1:15" ht="12.75">
      <c r="A10" t="s">
        <v>38</v>
      </c>
      <c r="C10" t="s">
        <v>35</v>
      </c>
      <c r="D10" s="4">
        <f>5*0.8*0.8*0.9</f>
        <v>2.8800000000000003</v>
      </c>
      <c r="E10">
        <f>10*0.8*0.8*0.9</f>
        <v>5.760000000000001</v>
      </c>
      <c r="F10">
        <f>15*0.8*0.8*0.9</f>
        <v>8.640000000000002</v>
      </c>
      <c r="G10">
        <f>20*0.8*0.8*0.9</f>
        <v>11.520000000000001</v>
      </c>
      <c r="I10" t="s">
        <v>36</v>
      </c>
      <c r="L10" t="s">
        <v>15</v>
      </c>
      <c r="O10" t="s">
        <v>17</v>
      </c>
    </row>
    <row r="12" ht="12.75">
      <c r="C12" s="2" t="s">
        <v>1</v>
      </c>
    </row>
    <row r="13" spans="3:12" ht="12.75">
      <c r="C13" t="s">
        <v>0</v>
      </c>
      <c r="D13">
        <v>2.4</v>
      </c>
      <c r="E13">
        <v>5.8</v>
      </c>
      <c r="F13">
        <v>9.2</v>
      </c>
      <c r="G13">
        <v>12.6</v>
      </c>
      <c r="L13" t="s">
        <v>15</v>
      </c>
    </row>
    <row r="14" spans="3:12" ht="12.75">
      <c r="C14" t="s">
        <v>8</v>
      </c>
      <c r="E14">
        <f>5.85*0.8</f>
        <v>4.68</v>
      </c>
      <c r="F14">
        <f>9.75*0.8</f>
        <v>7.800000000000001</v>
      </c>
      <c r="G14">
        <f>13*0.8</f>
        <v>10.4</v>
      </c>
      <c r="L14" t="s">
        <v>10</v>
      </c>
    </row>
    <row r="20" spans="3:14" ht="12.75">
      <c r="C20" t="s">
        <v>29</v>
      </c>
      <c r="G20">
        <v>0</v>
      </c>
      <c r="J20" t="s">
        <v>23</v>
      </c>
      <c r="N20">
        <f>SUM(IF(G20&gt;0,1,0),IF(G21&gt;0,1,0),IF(G22&gt;0,1,0),IF(G23&gt;0,1,0))</f>
        <v>0</v>
      </c>
    </row>
    <row r="21" spans="3:7" ht="12.75">
      <c r="C21" t="s">
        <v>24</v>
      </c>
      <c r="G21">
        <v>0</v>
      </c>
    </row>
    <row r="22" spans="3:7" ht="12.75">
      <c r="C22" t="s">
        <v>25</v>
      </c>
      <c r="G22">
        <v>0</v>
      </c>
    </row>
    <row r="23" spans="3:7" ht="12.75">
      <c r="C23" t="s">
        <v>28</v>
      </c>
      <c r="G23">
        <v>0</v>
      </c>
    </row>
    <row r="25" spans="3:14" ht="12.75">
      <c r="C25" s="2" t="s">
        <v>27</v>
      </c>
      <c r="G25" s="2" t="s">
        <v>26</v>
      </c>
      <c r="J25" s="2" t="s">
        <v>37</v>
      </c>
      <c r="N25" s="2" t="s">
        <v>34</v>
      </c>
    </row>
    <row r="26" spans="3:14" ht="12.75">
      <c r="C26" t="str">
        <f>IF(J33=G26,J28,IF(K33=G26,K28,IF(L33=G26,L28,IF(M33=G26,M28,N28))))</f>
        <v>MoSMS</v>
      </c>
      <c r="G26">
        <f>MAX(J33:N33)</f>
        <v>0</v>
      </c>
      <c r="J26">
        <v>500</v>
      </c>
      <c r="N26">
        <f>G26-J26</f>
        <v>-500</v>
      </c>
    </row>
    <row r="28" spans="10:14" ht="12.75">
      <c r="J28" t="s">
        <v>12</v>
      </c>
      <c r="K28" t="s">
        <v>6</v>
      </c>
      <c r="L28" t="s">
        <v>16</v>
      </c>
      <c r="M28" t="s">
        <v>3</v>
      </c>
      <c r="N28" t="s">
        <v>35</v>
      </c>
    </row>
    <row r="29" spans="9:14" ht="12.75">
      <c r="I29" t="s">
        <v>32</v>
      </c>
      <c r="J29">
        <f>G20*D8</f>
        <v>0</v>
      </c>
      <c r="K29">
        <f>G20*D6</f>
        <v>0</v>
      </c>
      <c r="L29">
        <f>$G20*D6</f>
        <v>0</v>
      </c>
      <c r="M29">
        <f>$G20*D5</f>
        <v>0</v>
      </c>
      <c r="N29">
        <f>$G20*D10</f>
        <v>0</v>
      </c>
    </row>
    <row r="30" spans="9:14" ht="12.75">
      <c r="I30" t="s">
        <v>30</v>
      </c>
      <c r="J30">
        <f>G21*E8</f>
        <v>0</v>
      </c>
      <c r="K30">
        <f>G21*E6</f>
        <v>0</v>
      </c>
      <c r="L30">
        <f>G21*E9</f>
        <v>0</v>
      </c>
      <c r="M30">
        <f>G21*E5</f>
        <v>0</v>
      </c>
      <c r="N30">
        <f>G21*E10</f>
        <v>0</v>
      </c>
    </row>
    <row r="31" spans="9:14" ht="12.75">
      <c r="I31" t="s">
        <v>31</v>
      </c>
      <c r="J31">
        <f>G22*F8</f>
        <v>0</v>
      </c>
      <c r="K31">
        <f>G22*F6</f>
        <v>0</v>
      </c>
      <c r="L31">
        <f>G22*F9</f>
        <v>0</v>
      </c>
      <c r="M31">
        <f>G22*F5</f>
        <v>0</v>
      </c>
      <c r="N31">
        <f>G22*F10</f>
        <v>0</v>
      </c>
    </row>
    <row r="32" spans="9:14" ht="12.75">
      <c r="I32" t="s">
        <v>33</v>
      </c>
      <c r="J32">
        <f>G23*G8</f>
        <v>0</v>
      </c>
      <c r="K32">
        <f>G23*G6</f>
        <v>0</v>
      </c>
      <c r="L32">
        <f>$G23*G9</f>
        <v>0</v>
      </c>
      <c r="M32">
        <f>$G23*G5</f>
        <v>0</v>
      </c>
      <c r="N32">
        <f>$G23*G10</f>
        <v>0</v>
      </c>
    </row>
    <row r="33" spans="9:14" ht="12.75">
      <c r="I33" s="2" t="s">
        <v>39</v>
      </c>
      <c r="J33">
        <f>SUM(J29:J32)</f>
        <v>0</v>
      </c>
      <c r="K33">
        <f>SUM(K29:K32)-150-50*(N20-1)</f>
        <v>-100</v>
      </c>
      <c r="L33">
        <f>SUM(L29:L32)-350</f>
        <v>-350</v>
      </c>
      <c r="M33">
        <f>SUM(M29:M32)-1500</f>
        <v>-1500</v>
      </c>
      <c r="N33">
        <f>SUM(N29:N32)-3000</f>
        <v>-3000</v>
      </c>
    </row>
  </sheetData>
  <hyperlinks>
    <hyperlink ref="M2" r:id="rId1" display="ctor@chimaira.se"/>
  </hyperlinks>
  <printOptions/>
  <pageMargins left="0.75" right="0.75" top="1" bottom="1" header="0.5" footer="0.5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ctor</dc:creator>
  <cp:keywords/>
  <dc:description/>
  <cp:lastModifiedBy>ctor</cp:lastModifiedBy>
  <dcterms:created xsi:type="dcterms:W3CDTF">2006-07-25T21:31:34Z</dcterms:created>
  <dcterms:modified xsi:type="dcterms:W3CDTF">2006-08-17T20:43:03Z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